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Лист1!$A$7:$AC$11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Лист1!$A$17:$O$17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10" i="1"/>
  <c r="M9"/>
  <c r="M8"/>
  <c r="M7"/>
  <c r="M11" s="1"/>
  <c r="L11" l="1"/>
  <c r="M12" s="1"/>
  <c r="B10"/>
  <c r="B9"/>
  <c r="B8"/>
  <c r="B7"/>
  <c r="B5" i="2"/>
  <c r="C25" i="1"/>
  <c r="C24"/>
  <c r="C23"/>
  <c r="D19"/>
</calcChain>
</file>

<file path=xl/sharedStrings.xml><?xml version="1.0" encoding="utf-8"?>
<sst xmlns="http://schemas.openxmlformats.org/spreadsheetml/2006/main" count="67" uniqueCount="59">
  <si>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</si>
  <si>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</si>
  <si>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</si>
  <si>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</si>
  <si>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</si>
  <si>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</si>
  <si>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</si>
  <si>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</si>
  <si>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</si>
  <si>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</si>
  <si>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</si>
  <si>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</si>
  <si>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</si>
  <si>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</si>
  <si>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</si>
  <si>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</si>
  <si>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</si>
  <si>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</si>
  <si>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</si>
  <si>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</si>
  <si>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</si>
  <si>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</si>
  <si>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</si>
  <si>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</si>
  <si>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</si>
  <si>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</si>
  <si>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</si>
  <si>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</si>
  <si>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4.2, Developer  (build 122-D7)</t>
  </si>
  <si>
    <t>Query2</t>
  </si>
  <si>
    <t>г. Уфа</t>
  </si>
  <si>
    <t>Поставка электротехнической продукции</t>
  </si>
  <si>
    <t>Хайруллин Р.Х., тел. 2506685, эл.почта:</t>
  </si>
  <si>
    <t>2506685</t>
  </si>
  <si>
    <t/>
  </si>
  <si>
    <t>28.12.2014</t>
  </si>
  <si>
    <t>Кочетков Григорий Александрович</t>
  </si>
  <si>
    <t>Группа главного энергетика (ГГЭ)</t>
  </si>
  <si>
    <t>Инвестиционная деятельность</t>
  </si>
  <si>
    <t>Приложение 1.2</t>
  </si>
  <si>
    <t>НАКОНЕЧНИК ТМЛ 6-4-4</t>
  </si>
  <si>
    <t>соответствие ГОСТ 7386-80</t>
  </si>
  <si>
    <t>шт</t>
  </si>
  <si>
    <t xml:space="preserve">  кол-во: 160; г. Уфа, ул. Каспийская, д.14; Мухаметшина З.Р. 89018173671</t>
  </si>
  <si>
    <t>ПРОВОД ПВС 2*4</t>
  </si>
  <si>
    <t>Соединительный провод предназначен для присоединения бытовых машин и приборов к сетям с номинальным переменным напряжением до 380 В и при частоте 50 Гц.</t>
  </si>
  <si>
    <t>м</t>
  </si>
  <si>
    <t xml:space="preserve">  кол-во: 100; г. Уфа, ул. Каспийская, д.14; Мухаметшина З.Р. 89018173671</t>
  </si>
  <si>
    <t>ШИНА "N" С ИЗОЛЯТОРОМ НА МОНТАЖНУЮ DIN-РЕЙКУ</t>
  </si>
  <si>
    <t xml:space="preserve">  кол-во: 2; г. Уфа, ул. Каспийская, д.14; Мухаметшина З.Р. 89018173671</t>
  </si>
  <si>
    <t>БЛОК РОЗЕТОК REM 16-7</t>
  </si>
  <si>
    <t>Блок розеток Rem-16 с авт. 16А, 7 Shuko, алюм., 19",колодка (R-16-7S-A-440-K)</t>
  </si>
  <si>
    <t xml:space="preserve">  кол-во: 78; г. Уфа, ул. Каспийская, д.14; Мухаметшина З.Р. 89018173671</t>
  </si>
  <si>
    <t>1 Гарантийные обязательства - 12 месяцев</t>
  </si>
  <si>
    <t>Шина изготовлена из латуни, а крышка выполнена из пластика. Используется шина для присоединения нулевого, защитного заземления.. Устанавливается на DIN?рейку 35 мми и при помощи двух винтов, каждые из которых изолированы. Кросс-модуль выполняется двумя илли четырьмя шинами, выдерживают ток от 100 до 125 А,мм:</t>
  </si>
  <si>
    <t>Предельная сумма лота составляет:     138 757,62 руб. с НДС.</t>
  </si>
  <si>
    <t>Транспортировка товара осуществляется автомобильным транспортом, за счет Поставщика.</t>
  </si>
  <si>
    <t xml:space="preserve"> Кочетков Г А тел 8/347/2211208</t>
  </si>
  <si>
    <t>I квартал - не позднее 25.03.2014 г.; II квартал - не позднее 15.06.2014 г.; III квартал - не позднее 15.09.2014 г.; IV квартал - не позднее 30.11.2014 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</si>
</sst>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5"/>
  <sheetViews>
    <sheetView tabSelected="1" topLeftCell="G1" workbookViewId="0">
      <selection activeCell="N3" sqref="N3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>
      <c r="N1" s="20" t="s">
        <v>39</v>
      </c>
    </row>
    <row r="2" spans="1:29">
      <c r="B2" s="32" t="s">
        <v>9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29">
      <c r="B3" t="s">
        <v>25</v>
      </c>
      <c r="C3" s="24" t="s">
        <v>31</v>
      </c>
      <c r="D3" s="23"/>
      <c r="F3" s="23"/>
      <c r="N3" s="20"/>
      <c r="O3" s="3"/>
    </row>
    <row r="4" spans="1:29" s="12" customFormat="1">
      <c r="B4" s="33" t="s">
        <v>0</v>
      </c>
      <c r="C4" s="33" t="s">
        <v>14</v>
      </c>
      <c r="D4" s="33" t="s">
        <v>1</v>
      </c>
      <c r="E4" s="33" t="s">
        <v>13</v>
      </c>
      <c r="F4" s="35" t="s">
        <v>15</v>
      </c>
      <c r="G4" s="35"/>
      <c r="H4" s="35"/>
      <c r="I4" s="35"/>
      <c r="J4" s="35"/>
      <c r="K4" s="38" t="s">
        <v>21</v>
      </c>
      <c r="L4" s="36" t="s">
        <v>22</v>
      </c>
      <c r="M4" s="34" t="s">
        <v>24</v>
      </c>
      <c r="N4" s="33" t="s">
        <v>2</v>
      </c>
      <c r="O4" s="13"/>
    </row>
    <row r="5" spans="1:29" s="14" customFormat="1" ht="64.5" customHeight="1">
      <c r="B5" s="33"/>
      <c r="C5" s="33"/>
      <c r="D5" s="33"/>
      <c r="E5" s="33"/>
      <c r="F5" s="9" t="s">
        <v>16</v>
      </c>
      <c r="G5" s="9" t="s">
        <v>17</v>
      </c>
      <c r="H5" s="9" t="s">
        <v>18</v>
      </c>
      <c r="I5" s="9" t="s">
        <v>19</v>
      </c>
      <c r="J5" s="9" t="s">
        <v>20</v>
      </c>
      <c r="K5" s="39"/>
      <c r="L5" s="37"/>
      <c r="M5" s="34"/>
      <c r="N5" s="33"/>
    </row>
    <row r="6" spans="1:29" s="12" customFormat="1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75">
      <c r="A7" s="11"/>
      <c r="B7" s="6">
        <f>ROW()-6</f>
        <v>1</v>
      </c>
      <c r="C7" s="1" t="s">
        <v>40</v>
      </c>
      <c r="D7" s="1" t="s">
        <v>41</v>
      </c>
      <c r="E7" s="4" t="s">
        <v>42</v>
      </c>
      <c r="F7" s="25">
        <v>160</v>
      </c>
      <c r="G7" s="25">
        <v>0</v>
      </c>
      <c r="H7" s="25">
        <v>0</v>
      </c>
      <c r="I7" s="25">
        <v>0</v>
      </c>
      <c r="J7" s="25">
        <v>160</v>
      </c>
      <c r="K7" s="5">
        <v>4.2699999999999996</v>
      </c>
      <c r="L7" s="5">
        <v>683.2</v>
      </c>
      <c r="M7" s="5">
        <f>L7*1.18</f>
        <v>806.17600000000004</v>
      </c>
      <c r="N7" s="1" t="s">
        <v>43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105">
      <c r="A8" s="11"/>
      <c r="B8" s="6">
        <f>ROW()-6</f>
        <v>2</v>
      </c>
      <c r="C8" s="1" t="s">
        <v>44</v>
      </c>
      <c r="D8" s="1" t="s">
        <v>45</v>
      </c>
      <c r="E8" s="4" t="s">
        <v>46</v>
      </c>
      <c r="F8" s="25">
        <v>100</v>
      </c>
      <c r="G8" s="25">
        <v>0</v>
      </c>
      <c r="H8" s="25">
        <v>0</v>
      </c>
      <c r="I8" s="25">
        <v>0</v>
      </c>
      <c r="J8" s="25">
        <v>100</v>
      </c>
      <c r="K8" s="5">
        <v>21.82</v>
      </c>
      <c r="L8" s="5">
        <v>2182</v>
      </c>
      <c r="M8" s="5">
        <f t="shared" ref="M8:M10" si="0">L8*1.18</f>
        <v>2574.7599999999998</v>
      </c>
      <c r="N8" s="1" t="s">
        <v>47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210">
      <c r="B9" s="6">
        <f>ROW()-6</f>
        <v>3</v>
      </c>
      <c r="C9" s="1" t="s">
        <v>48</v>
      </c>
      <c r="D9" s="1" t="s">
        <v>54</v>
      </c>
      <c r="E9" s="4" t="s">
        <v>42</v>
      </c>
      <c r="F9" s="25">
        <v>0</v>
      </c>
      <c r="G9" s="25">
        <v>0</v>
      </c>
      <c r="H9" s="25">
        <v>2</v>
      </c>
      <c r="I9" s="25">
        <v>0</v>
      </c>
      <c r="J9" s="25">
        <v>2</v>
      </c>
      <c r="K9" s="5">
        <v>33</v>
      </c>
      <c r="L9" s="5">
        <v>66</v>
      </c>
      <c r="M9" s="5">
        <f t="shared" si="0"/>
        <v>77.88</v>
      </c>
      <c r="N9" s="1" t="s">
        <v>49</v>
      </c>
    </row>
    <row r="10" spans="1:29" s="11" customFormat="1" ht="75">
      <c r="B10" s="6">
        <f>ROW()-6</f>
        <v>4</v>
      </c>
      <c r="C10" s="1" t="s">
        <v>50</v>
      </c>
      <c r="D10" s="1" t="s">
        <v>51</v>
      </c>
      <c r="E10" s="4" t="s">
        <v>42</v>
      </c>
      <c r="F10" s="25">
        <v>78</v>
      </c>
      <c r="G10" s="25">
        <v>0</v>
      </c>
      <c r="H10" s="25">
        <v>0</v>
      </c>
      <c r="I10" s="25">
        <v>0</v>
      </c>
      <c r="J10" s="25">
        <v>78</v>
      </c>
      <c r="K10" s="5">
        <v>1470</v>
      </c>
      <c r="L10" s="5">
        <v>114660</v>
      </c>
      <c r="M10" s="5">
        <f t="shared" si="0"/>
        <v>135298.79999999999</v>
      </c>
      <c r="N10" s="1" t="s">
        <v>52</v>
      </c>
    </row>
    <row r="11" spans="1:29">
      <c r="A11" s="11"/>
      <c r="B11" s="17"/>
      <c r="C11" s="18"/>
      <c r="D11" s="18"/>
      <c r="E11" s="19"/>
      <c r="F11" s="19"/>
      <c r="G11" s="19"/>
      <c r="H11" s="19"/>
      <c r="I11" s="19"/>
      <c r="J11" s="19"/>
      <c r="K11" s="21"/>
      <c r="L11" s="22">
        <f>SUM($L$7:$L$10)</f>
        <v>117591.2</v>
      </c>
      <c r="M11" s="22">
        <f>SUM(M7:M10)</f>
        <v>138757.61599999998</v>
      </c>
      <c r="N11" s="2"/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>
      <c r="A12" s="11"/>
      <c r="B12" s="16"/>
      <c r="C12" s="2"/>
      <c r="D12" s="2"/>
      <c r="E12" s="16"/>
      <c r="F12" s="16"/>
      <c r="G12" s="16"/>
      <c r="H12" s="16"/>
      <c r="I12" s="16"/>
      <c r="J12" s="16"/>
      <c r="K12" s="16"/>
      <c r="L12" s="16" t="s">
        <v>23</v>
      </c>
      <c r="M12" s="28">
        <f>L11*18/100</f>
        <v>21166.416000000001</v>
      </c>
      <c r="N12" s="2"/>
      <c r="O12" s="11"/>
      <c r="P12" s="11"/>
      <c r="Q12" s="11"/>
      <c r="R12" s="11"/>
      <c r="S12" s="11"/>
      <c r="T12" s="11"/>
      <c r="U12" s="11"/>
      <c r="V12" s="11"/>
      <c r="W12" s="11"/>
      <c r="X12" s="11"/>
      <c r="AC12" s="11"/>
    </row>
    <row r="13" spans="1:29" ht="16.5" customHeight="1">
      <c r="A13" s="11"/>
      <c r="B13" s="31" t="s">
        <v>55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11"/>
      <c r="P13" s="11"/>
      <c r="Q13" s="11"/>
      <c r="R13" s="11"/>
      <c r="S13" s="11"/>
      <c r="T13" s="11"/>
      <c r="U13" s="11"/>
      <c r="V13" s="11"/>
      <c r="W13" s="11"/>
      <c r="X13" s="11"/>
      <c r="AC13" s="11"/>
    </row>
    <row r="14" spans="1:29">
      <c r="B14" s="31" t="s">
        <v>3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1:29">
      <c r="B15" s="29" t="s">
        <v>4</v>
      </c>
      <c r="C15" s="29"/>
      <c r="D15" s="31" t="s">
        <v>58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29" s="11" customFormat="1" ht="24.75" customHeight="1">
      <c r="A16"/>
      <c r="B16" s="29" t="s">
        <v>5</v>
      </c>
      <c r="C16" s="29"/>
      <c r="D16" s="30" t="s">
        <v>56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2"/>
      <c r="P16" s="2"/>
      <c r="Q16" s="2"/>
      <c r="R16" s="2"/>
      <c r="S16" s="2"/>
      <c r="T16" s="2"/>
      <c r="U16"/>
      <c r="V16"/>
      <c r="W16"/>
      <c r="X16"/>
      <c r="AC16"/>
    </row>
    <row r="17" spans="1:29" s="11" customFormat="1" ht="15" customHeight="1">
      <c r="B17" s="29" t="s">
        <v>6</v>
      </c>
      <c r="C17" s="29"/>
      <c r="D17" s="40" t="s">
        <v>53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P17"/>
      <c r="Q17"/>
      <c r="R17"/>
      <c r="S17"/>
      <c r="T17"/>
      <c r="U17"/>
      <c r="V17"/>
      <c r="W17"/>
      <c r="X17"/>
      <c r="AC17"/>
    </row>
    <row r="18" spans="1:29">
      <c r="A18" s="11"/>
      <c r="B18" s="42" t="s">
        <v>27</v>
      </c>
      <c r="C18" s="43"/>
      <c r="D18" s="40" t="s">
        <v>26</v>
      </c>
      <c r="E18" s="41"/>
      <c r="F18" s="41"/>
      <c r="G18" s="41"/>
      <c r="H18" s="41"/>
      <c r="I18" s="41"/>
      <c r="J18" s="41"/>
      <c r="K18" s="41"/>
      <c r="L18" s="41"/>
      <c r="M18" s="41"/>
      <c r="N18" s="44"/>
      <c r="O18" s="11"/>
    </row>
    <row r="19" spans="1:29">
      <c r="B19" s="29" t="s">
        <v>7</v>
      </c>
      <c r="C19" s="29"/>
      <c r="D19" s="31" t="str">
        <f>Query2_KURATOR</f>
        <v>Хайруллин Р.Х., тел. 2506685, эл.почта: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P19" s="11"/>
      <c r="Q19" s="11"/>
      <c r="R19" s="11"/>
      <c r="S19" s="11"/>
      <c r="T19" s="11"/>
      <c r="U19" s="11"/>
      <c r="V19" s="11"/>
      <c r="W19" s="11"/>
      <c r="X19" s="11"/>
      <c r="AC19" s="11"/>
    </row>
    <row r="20" spans="1:29">
      <c r="B20" s="29" t="s">
        <v>8</v>
      </c>
      <c r="C20" s="29"/>
      <c r="D20" s="31" t="s">
        <v>57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</row>
    <row r="22" spans="1:29">
      <c r="B22" t="s">
        <v>10</v>
      </c>
    </row>
    <row r="23" spans="1:29">
      <c r="C23" s="3" t="str">
        <f>Query2_USERN</f>
        <v>Кочетков Григорий Александрович</v>
      </c>
    </row>
    <row r="24" spans="1:29">
      <c r="B24" t="s">
        <v>11</v>
      </c>
      <c r="C24" s="3" t="str">
        <f>Query2_USERT</f>
        <v/>
      </c>
    </row>
    <row r="25" spans="1:29">
      <c r="B25" t="s">
        <v>12</v>
      </c>
      <c r="C25" s="3" t="str">
        <f>Query2_USERE</f>
        <v/>
      </c>
    </row>
  </sheetData>
  <mergeCells count="24">
    <mergeCell ref="B17:C17"/>
    <mergeCell ref="D17:N17"/>
    <mergeCell ref="B19:C19"/>
    <mergeCell ref="B20:C20"/>
    <mergeCell ref="D19:N19"/>
    <mergeCell ref="D20:N20"/>
    <mergeCell ref="B18:C18"/>
    <mergeCell ref="D18:N18"/>
    <mergeCell ref="B16:C16"/>
    <mergeCell ref="D16:N16"/>
    <mergeCell ref="B13:N13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15:C15"/>
    <mergeCell ref="B14:N14"/>
    <mergeCell ref="D15:N15"/>
  </mergeCells>
  <pageMargins left="0.78740157480314965" right="0.39370078740157483" top="0.78740157480314965" bottom="0.39370078740157483" header="0.31496062992125984" footer="0.31496062992125984"/>
  <pageSetup paperSize="9" scale="69" fitToHeight="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26" t="s">
        <v>28</v>
      </c>
      <c r="B5" t="e">
        <f>XLR_ERRNAME</f>
        <v>#NAME?</v>
      </c>
    </row>
    <row r="6" spans="1:19">
      <c r="A6" t="s">
        <v>29</v>
      </c>
      <c r="B6">
        <v>1556</v>
      </c>
      <c r="C6" s="27" t="s">
        <v>30</v>
      </c>
      <c r="D6">
        <v>1602</v>
      </c>
      <c r="E6" s="27" t="s">
        <v>31</v>
      </c>
      <c r="F6" s="27" t="s">
        <v>32</v>
      </c>
      <c r="G6" s="27" t="s">
        <v>33</v>
      </c>
      <c r="H6" s="27" t="s">
        <v>34</v>
      </c>
      <c r="I6" s="27" t="s">
        <v>34</v>
      </c>
      <c r="J6" s="27" t="s">
        <v>31</v>
      </c>
      <c r="K6" s="27" t="s">
        <v>35</v>
      </c>
      <c r="L6" s="27" t="s">
        <v>36</v>
      </c>
      <c r="M6" s="27" t="s">
        <v>34</v>
      </c>
      <c r="N6" s="27" t="s">
        <v>34</v>
      </c>
      <c r="O6">
        <v>1514</v>
      </c>
      <c r="P6" s="27" t="s">
        <v>37</v>
      </c>
      <c r="Q6">
        <v>1</v>
      </c>
      <c r="R6" s="27" t="s">
        <v>38</v>
      </c>
      <c r="S6" s="2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 Григорий Александрович</dc:creator>
  <cp:lastModifiedBy>e.farrahova</cp:lastModifiedBy>
  <cp:lastPrinted>2014-02-25T08:29:38Z</cp:lastPrinted>
  <dcterms:created xsi:type="dcterms:W3CDTF">2013-12-19T08:11:42Z</dcterms:created>
  <dcterms:modified xsi:type="dcterms:W3CDTF">2014-02-28T11:09:53Z</dcterms:modified>
</cp:coreProperties>
</file>